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is.lech\Desktop\VO MD-FOREST\"/>
    </mc:Choice>
  </mc:AlternateContent>
  <bookViews>
    <workbookView xWindow="0" yWindow="0" windowWidth="28800" windowHeight="11700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zákazku'!$A$1:$G$175</definedName>
  </definedNames>
  <calcPr calcId="162913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<sst xmlns="http://schemas.openxmlformats.org/spreadsheetml/2006/main" count="620" uniqueCount="272">
  <si>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</si>
  <si>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</si>
  <si>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</si>
  <si>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</si>
  <si>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</si>
  <si>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</si>
  <si>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</si>
  <si>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</si>
  <si>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</si>
  <si>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</si>
  <si>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</si>
  <si>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</si>
  <si>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</si>
  <si>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</si>
  <si>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</si>
  <si>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</si>
  <si>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</si>
  <si>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</si>
  <si>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</si>
  <si>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</si>
  <si>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</si>
  <si>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</si>
  <si>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</si>
  <si>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</si>
  <si>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</si>
  <si>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</si>
  <si>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</si>
  <si>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</si>
  <si>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</si>
  <si>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</si>
  <si>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</si>
  <si>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</si>
  <si>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</si>
  <si>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</si>
  <si>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</si>
  <si>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</si>
  <si>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</si>
  <si>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</si>
  <si>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</si>
  <si>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</si>
  <si>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</si>
  <si>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</si>
  <si>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</si>
  <si>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</si>
  <si>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</si>
  <si>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</si>
  <si>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</si>
  <si>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</si>
  <si>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</si>
  <si>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</si>
  <si>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</si>
  <si>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</si>
  <si>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</si>
  <si>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</si>
  <si>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</si>
  <si>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</si>
  <si>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</si>
  <si>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</si>
  <si>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</si>
  <si>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</si>
  <si>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</si>
  <si>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</si>
  <si>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</si>
  <si>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</si>
  <si>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</si>
  <si>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</si>
  <si>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</si>
  <si>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</si>
  <si>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</si>
  <si>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</si>
  <si>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</si>
  <si>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</si>
  <si>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</si>
  <si>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</si>
  <si>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</si>
  <si>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</si>
  <si>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</si>
  <si>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</si>
  <si>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</si>
  <si>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</si>
  <si>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</si>
  <si>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</si>
  <si>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</si>
  <si>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</si>
  <si>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</si>
  <si>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</si>
  <si>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</si>
  <si>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</si>
  <si>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</si>
  <si>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</si>
  <si>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</si>
  <si>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</si>
  <si>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</si>
  <si>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</si>
  <si>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</si>
  <si>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</si>
  <si>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</si>
  <si>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</si>
  <si>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</si>
  <si>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</si>
  <si>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</si>
  <si>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</si>
  <si>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</si>
  <si>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</si>
  <si>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</si>
  <si>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</si>
  <si>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</si>
  <si>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</si>
  <si>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</si>
  <si>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</si>
  <si>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</si>
  <si>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</si>
  <si>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</si>
  <si>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</si>
  <si>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</si>
  <si>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</si>
  <si>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</si>
  <si>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</si>
  <si>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</si>
  <si>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</si>
  <si>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</si>
  <si>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</si>
  <si>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</si>
  <si>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</si>
  <si>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</si>
  <si>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</si>
  <si>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</si>
  <si>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</si>
  <si>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</si>
  <si>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</si>
  <si>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</si>
  <si>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</si>
  <si>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</si>
  <si>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</si>
  <si>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</si>
  <si>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</si>
  <si>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</si>
  <si>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</si>
  <si>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</si>
  <si>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</si>
  <si>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</si>
  <si>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</si>
  <si>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</si>
  <si>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</si>
  <si>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</si>
  <si>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</si>
  <si>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</si>
  <si>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</si>
  <si>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</si>
  <si>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</si>
  <si>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</si>
  <si>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</si>
  <si>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</si>
  <si>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</si>
  <si>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</si>
  <si>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</si>
  <si>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</si>
  <si>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</si>
  <si>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</si>
  <si>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</si>
  <si>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</si>
  <si>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</si>
  <si>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</si>
  <si>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</si>
  <si>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</si>
  <si>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</si>
  <si>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</si>
  <si>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</si>
  <si>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</si>
  <si>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</si>
  <si>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</si>
  <si>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</si>
  <si>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</si>
  <si>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</si>
  <si>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</si>
  <si>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</si>
  <si>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</si>
  <si>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</si>
  <si>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</si>
  <si>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</si>
  <si>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</si>
  <si>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</si>
  <si>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</si>
  <si>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</si>
  <si>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</si>
  <si>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</si>
  <si>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</si>
  <si>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</si>
  <si>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</si>
  <si>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</si>
  <si>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</si>
  <si>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</si>
  <si>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</si>
  <si>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</si>
  <si>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</si>
  <si>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</si>
  <si>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</si>
  <si>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</si>
  <si>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</si>
  <si>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</si>
  <si>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</si>
  <si>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</si>
  <si>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</si>
  <si>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</si>
  <si>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</si>
  <si>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</si>
  <si>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</si>
  <si>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</si>
  <si>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</si>
  <si>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</si>
  <si>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</si>
  <si>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</si>
  <si>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</si>
  <si>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</si>
  <si>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</si>
  <si>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</si>
  <si>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</si>
  <si>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</si>
  <si>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</si>
  <si>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</si>
  <si>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</si>
  <si>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</si>
  <si>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</si>
  <si>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</si>
  <si>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</si>
  <si>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</si>
  <si>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</si>
  <si>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</si>
  <si>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</si>
  <si>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</si>
  <si>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</si>
  <si>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</si>
  <si>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</si>
  <si>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</si>
  <si>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</si>
  <si>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</si>
  <si>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</si>
  <si>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</si>
  <si>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</si>
  <si>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</si>
  <si>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</si>
  <si>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</si>
  <si>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</si>
  <si>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</si>
  <si>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</si>
  <si>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</si>
  <si>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</si>
  <si>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</si>
  <si>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</si>
  <si>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</si>
  <si>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</si>
  <si>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</si>
  <si>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</si>
  <si>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</si>
  <si>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</si>
  <si>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</si>
  <si>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</si>
  <si>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</si>
  <si>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</si>
  <si>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</si>
  <si>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</si>
  <si>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</si>
  <si>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</si>
  <si>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</si>
  <si>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</si>
  <si>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Duchonka 070601</t>
  </si>
  <si>
    <t>VC 6 LS Duchonka LO 01-05, 11-13</t>
  </si>
  <si>
    <t>11 osôb</t>
  </si>
  <si>
    <t>MD-FOREST s.r.o.</t>
  </si>
  <si>
    <t>Vlčie hrdlo 56/607, 82107 Bratislava</t>
  </si>
  <si>
    <t>Marek Dragula</t>
  </si>
  <si>
    <t>marek.dragula1@gmail.com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</si>
</sst>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148167</xdr:colOff>
      <xdr:row>160</xdr:row>
      <xdr:rowOff>57151</xdr:rowOff>
    </xdr:from>
    <xdr:to>
      <xdr:col>1</xdr:col>
      <xdr:colOff>4582584</xdr:colOff>
      <xdr:row>174</xdr:row>
      <xdr:rowOff>31750</xdr:rowOff>
    </xdr:to>
    <xdr:sp macro="" textlink="">
      <xdr:nvSpPr>
        <xdr:cNvPr id="3" name="BlokTextu 2"/>
        <xdr:cNvSpPr txBox="1"/>
      </xdr:nvSpPr>
      <xdr:spPr>
        <a:xfrm>
          <a:off x="148167" y="55418568"/>
          <a:ext cx="4762500" cy="2927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 sz="1000">
            <a:effectLst/>
          </a:endParaRP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 sz="1000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podpis</a:t>
          </a:r>
        </a:p>
        <a:p>
          <a:r>
            <a:rPr lang="sk-SK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zoomScale="80" zoomScaleNormal="80" zoomScaleSheetLayoutView="80" workbookViewId="0">
      <selection activeCell="C155" sqref="C155:D155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9" t="s">
        <v>263</v>
      </c>
    </row>
    <row r="2" spans="1:8" s="1" customFormat="1" ht="18.75" customHeight="1" x14ac:dyDescent="0.25">
      <c r="A2" s="108" t="s">
        <v>8</v>
      </c>
      <c r="B2" s="108"/>
      <c r="C2" s="83" t="s">
        <v>266</v>
      </c>
      <c r="D2" s="84"/>
      <c r="E2" s="84"/>
      <c r="H2" s="70"/>
    </row>
    <row r="3" spans="1:8" s="3" customFormat="1" ht="16.5" customHeight="1" x14ac:dyDescent="0.25">
      <c r="A3" s="108"/>
      <c r="B3" s="108"/>
      <c r="C3" s="108" t="s">
        <v>265</v>
      </c>
      <c r="D3" s="108"/>
      <c r="E3" s="108"/>
      <c r="F3" s="6"/>
      <c r="G3" s="6"/>
      <c r="H3" s="71"/>
    </row>
    <row r="4" spans="1:8" s="1" customFormat="1" ht="18.75" customHeight="1" x14ac:dyDescent="0.25">
      <c r="A4" s="108" t="s">
        <v>264</v>
      </c>
      <c r="B4" s="108"/>
      <c r="C4" s="85" t="s">
        <v>267</v>
      </c>
      <c r="D4" s="85"/>
      <c r="E4" s="85"/>
      <c r="F4" s="6"/>
      <c r="G4" s="6"/>
      <c r="H4" s="71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68">
        <v>58</v>
      </c>
      <c r="F7" s="79">
        <v>60.2</v>
      </c>
      <c r="G7" s="80">
        <f t="shared" ref="G7:G38" si="0">F7*E7</f>
        <v>3491.6000000000004</v>
      </c>
      <c r="H7" s="4" t="s">
        <v>256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78">
        <v>115</v>
      </c>
      <c r="F8" s="79">
        <v>63.51</v>
      </c>
      <c r="G8" s="80">
        <f t="shared" si="0"/>
        <v>7303.65</v>
      </c>
      <c r="H8" s="4" t="s">
        <v>256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/>
      <c r="G9" s="80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78">
        <v>288</v>
      </c>
      <c r="F10" s="79">
        <v>49.85</v>
      </c>
      <c r="G10" s="80">
        <f t="shared" si="0"/>
        <v>14356.800000000001</v>
      </c>
      <c r="H10" s="4" t="s">
        <v>256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/>
      <c r="G11" s="80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78">
        <v>92</v>
      </c>
      <c r="F12" s="79">
        <v>19.84</v>
      </c>
      <c r="G12" s="80">
        <f t="shared" si="0"/>
        <v>1825.28</v>
      </c>
      <c r="H12" s="4" t="s">
        <v>256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/>
      <c r="G13" s="80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78">
        <v>17</v>
      </c>
      <c r="F14" s="79">
        <v>160.34</v>
      </c>
      <c r="G14" s="80">
        <f t="shared" si="0"/>
        <v>2725.78</v>
      </c>
      <c r="H14" s="4" t="s">
        <v>256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/>
      <c r="G15" s="80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/>
      <c r="G16" s="80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/>
      <c r="G17" s="80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/>
      <c r="G18" s="80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78">
        <v>0</v>
      </c>
      <c r="F19" s="79"/>
      <c r="G19" s="80">
        <f t="shared" si="0"/>
        <v>0</v>
      </c>
      <c r="H19" s="4" t="s">
        <v>256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78">
        <v>92</v>
      </c>
      <c r="F20" s="79">
        <v>30.02</v>
      </c>
      <c r="G20" s="80">
        <f t="shared" si="0"/>
        <v>2761.84</v>
      </c>
      <c r="H20" s="4" t="s">
        <v>256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/>
      <c r="G21" s="80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78">
        <v>138</v>
      </c>
      <c r="F22" s="79">
        <v>8.6999999999999993</v>
      </c>
      <c r="G22" s="80">
        <f t="shared" si="0"/>
        <v>1200.5999999999999</v>
      </c>
      <c r="H22" s="4" t="s">
        <v>256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78">
        <v>138</v>
      </c>
      <c r="F23" s="79">
        <v>8.6999999999999993</v>
      </c>
      <c r="G23" s="80">
        <f t="shared" si="0"/>
        <v>1200.5999999999999</v>
      </c>
      <c r="H23" s="4" t="s">
        <v>256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/>
      <c r="G24" s="80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78">
        <v>37</v>
      </c>
      <c r="F25" s="79">
        <v>65.510000000000005</v>
      </c>
      <c r="G25" s="80">
        <f t="shared" si="0"/>
        <v>2423.8700000000003</v>
      </c>
      <c r="H25" s="4" t="s">
        <v>256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78">
        <v>5</v>
      </c>
      <c r="F26" s="79">
        <v>133.96</v>
      </c>
      <c r="G26" s="80">
        <f t="shared" si="0"/>
        <v>669.80000000000007</v>
      </c>
      <c r="H26" s="4" t="s">
        <v>257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/>
      <c r="G27" s="80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78">
        <v>230</v>
      </c>
      <c r="F28" s="79">
        <v>5.0599999999999996</v>
      </c>
      <c r="G28" s="80">
        <f t="shared" si="0"/>
        <v>1163.8</v>
      </c>
      <c r="H28" s="4" t="s">
        <v>256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78">
        <v>230</v>
      </c>
      <c r="F29" s="79">
        <v>4.5999999999999996</v>
      </c>
      <c r="G29" s="80">
        <f t="shared" si="0"/>
        <v>1058</v>
      </c>
      <c r="H29" s="4" t="s">
        <v>256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78">
        <v>230</v>
      </c>
      <c r="F30" s="79">
        <v>4.1399999999999997</v>
      </c>
      <c r="G30" s="80">
        <f t="shared" si="0"/>
        <v>952.19999999999993</v>
      </c>
      <c r="H30" s="4" t="s">
        <v>256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78">
        <v>0</v>
      </c>
      <c r="F31" s="79"/>
      <c r="G31" s="80">
        <f t="shared" si="0"/>
        <v>0</v>
      </c>
      <c r="H31" s="4" t="s">
        <v>256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/>
      <c r="G32" s="80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/>
      <c r="G33" s="80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/>
      <c r="G34" s="80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78">
        <v>2037</v>
      </c>
      <c r="F35" s="79">
        <v>9.86</v>
      </c>
      <c r="G35" s="80">
        <f t="shared" si="0"/>
        <v>20084.82</v>
      </c>
      <c r="H35" s="4" t="s">
        <v>256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/>
      <c r="G36" s="80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78">
        <v>6100</v>
      </c>
      <c r="F37" s="79">
        <v>9.4600000000000009</v>
      </c>
      <c r="G37" s="80">
        <f t="shared" si="0"/>
        <v>57706.000000000007</v>
      </c>
      <c r="H37" s="4" t="s">
        <v>256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78">
        <v>92</v>
      </c>
      <c r="F38" s="79">
        <v>6.92</v>
      </c>
      <c r="G38" s="80">
        <f t="shared" si="0"/>
        <v>636.64</v>
      </c>
      <c r="H38" s="4" t="s">
        <v>256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0</v>
      </c>
      <c r="F39" s="79"/>
      <c r="G39" s="80">
        <f t="shared" ref="G39:G70" si="1">F39*E39</f>
        <v>0</v>
      </c>
      <c r="H39" s="4" t="s">
        <v>256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92</v>
      </c>
      <c r="F40" s="79">
        <v>0.84</v>
      </c>
      <c r="G40" s="80">
        <f t="shared" si="1"/>
        <v>77.28</v>
      </c>
      <c r="H40" s="4" t="s">
        <v>258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78">
        <v>46</v>
      </c>
      <c r="F41" s="79">
        <v>14.39</v>
      </c>
      <c r="G41" s="80">
        <f t="shared" si="1"/>
        <v>661.94</v>
      </c>
      <c r="H41" s="4" t="s">
        <v>256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78">
        <v>9</v>
      </c>
      <c r="F42" s="79">
        <v>6.2</v>
      </c>
      <c r="G42" s="80">
        <f t="shared" si="1"/>
        <v>55.800000000000004</v>
      </c>
      <c r="H42" s="4" t="s">
        <v>256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78">
        <v>9</v>
      </c>
      <c r="F43" s="79">
        <v>7.55</v>
      </c>
      <c r="G43" s="80">
        <f t="shared" si="1"/>
        <v>67.95</v>
      </c>
      <c r="H43" s="4" t="s">
        <v>256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78">
        <v>776</v>
      </c>
      <c r="F44" s="79">
        <v>5.33</v>
      </c>
      <c r="G44" s="80">
        <f t="shared" si="1"/>
        <v>4136.08</v>
      </c>
      <c r="H44" s="4" t="s">
        <v>256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78">
        <v>14</v>
      </c>
      <c r="F45" s="79">
        <v>415.77</v>
      </c>
      <c r="G45" s="80">
        <f t="shared" si="1"/>
        <v>5820.78</v>
      </c>
      <c r="H45" s="4" t="s">
        <v>256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78">
        <v>368</v>
      </c>
      <c r="F46" s="79">
        <v>421.86</v>
      </c>
      <c r="G46" s="80">
        <f t="shared" si="1"/>
        <v>155244.48000000001</v>
      </c>
      <c r="H46" s="4" t="s">
        <v>256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78">
        <v>5</v>
      </c>
      <c r="F47" s="79">
        <v>380.36</v>
      </c>
      <c r="G47" s="80">
        <f t="shared" si="1"/>
        <v>1901.8000000000002</v>
      </c>
      <c r="H47" s="4" t="s">
        <v>256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/>
      <c r="G48" s="80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78">
        <v>1932</v>
      </c>
      <c r="F49" s="79">
        <v>8.6999999999999993</v>
      </c>
      <c r="G49" s="80">
        <f t="shared" si="1"/>
        <v>16808.399999999998</v>
      </c>
      <c r="H49" s="4" t="s">
        <v>256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78">
        <v>0</v>
      </c>
      <c r="F50" s="79"/>
      <c r="G50" s="80">
        <f t="shared" si="1"/>
        <v>0</v>
      </c>
      <c r="H50" s="4" t="s">
        <v>256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78">
        <v>1150</v>
      </c>
      <c r="F51" s="79">
        <v>8.6999999999999993</v>
      </c>
      <c r="G51" s="80">
        <f t="shared" si="1"/>
        <v>10005</v>
      </c>
      <c r="H51" s="4" t="s">
        <v>256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0</v>
      </c>
      <c r="F52" s="79"/>
      <c r="G52" s="80">
        <f t="shared" si="1"/>
        <v>0</v>
      </c>
      <c r="H52" s="4" t="s">
        <v>256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869</v>
      </c>
      <c r="F53" s="79">
        <v>6.82</v>
      </c>
      <c r="G53" s="80">
        <f t="shared" si="1"/>
        <v>5926.58</v>
      </c>
      <c r="H53" s="4" t="s">
        <v>258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78">
        <v>0</v>
      </c>
      <c r="F54" s="79"/>
      <c r="G54" s="80">
        <f t="shared" si="1"/>
        <v>0</v>
      </c>
      <c r="H54" s="4" t="s">
        <v>258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/>
      <c r="G55" s="80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0</v>
      </c>
      <c r="F56" s="79"/>
      <c r="G56" s="80">
        <f t="shared" si="1"/>
        <v>0</v>
      </c>
      <c r="H56" s="4" t="s">
        <v>256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1978</v>
      </c>
      <c r="F57" s="79">
        <v>7.1</v>
      </c>
      <c r="G57" s="80">
        <f t="shared" si="1"/>
        <v>14043.8</v>
      </c>
      <c r="H57" s="4" t="s">
        <v>258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0</v>
      </c>
      <c r="F58" s="79"/>
      <c r="G58" s="80">
        <f t="shared" si="1"/>
        <v>0</v>
      </c>
      <c r="H58" s="4" t="s">
        <v>256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0</v>
      </c>
      <c r="F59" s="79"/>
      <c r="G59" s="80">
        <f t="shared" si="1"/>
        <v>0</v>
      </c>
      <c r="H59" s="4" t="s">
        <v>258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0</v>
      </c>
      <c r="F60" s="79"/>
      <c r="G60" s="80">
        <f t="shared" si="1"/>
        <v>0</v>
      </c>
      <c r="H60" s="4" t="s">
        <v>256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0</v>
      </c>
      <c r="F61" s="79"/>
      <c r="G61" s="80">
        <f t="shared" si="1"/>
        <v>0</v>
      </c>
      <c r="H61" s="4" t="s">
        <v>258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78">
        <v>368</v>
      </c>
      <c r="F62" s="79">
        <v>3.1</v>
      </c>
      <c r="G62" s="80">
        <f t="shared" si="1"/>
        <v>1140.8</v>
      </c>
      <c r="H62" s="4" t="s">
        <v>256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0</v>
      </c>
      <c r="F63" s="79"/>
      <c r="G63" s="80">
        <f t="shared" si="1"/>
        <v>0</v>
      </c>
      <c r="H63" s="4" t="s">
        <v>256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483</v>
      </c>
      <c r="F64" s="79">
        <v>5.09</v>
      </c>
      <c r="G64" s="80">
        <f t="shared" si="1"/>
        <v>2458.4699999999998</v>
      </c>
      <c r="H64" s="4" t="s">
        <v>258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0</v>
      </c>
      <c r="F65" s="79"/>
      <c r="G65" s="80">
        <f t="shared" si="1"/>
        <v>0</v>
      </c>
      <c r="H65" s="4" t="s">
        <v>256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0</v>
      </c>
      <c r="F66" s="79"/>
      <c r="G66" s="80">
        <f t="shared" si="1"/>
        <v>0</v>
      </c>
      <c r="H66" s="4" t="s">
        <v>258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0</v>
      </c>
      <c r="F67" s="79"/>
      <c r="G67" s="80">
        <f t="shared" si="1"/>
        <v>0</v>
      </c>
      <c r="H67" s="4" t="s">
        <v>256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0</v>
      </c>
      <c r="F68" s="79"/>
      <c r="G68" s="80">
        <f t="shared" si="1"/>
        <v>0</v>
      </c>
      <c r="H68" s="4" t="s">
        <v>258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78">
        <v>223</v>
      </c>
      <c r="F69" s="79">
        <v>12.64</v>
      </c>
      <c r="G69" s="80">
        <f t="shared" si="1"/>
        <v>2818.7200000000003</v>
      </c>
      <c r="H69" s="4" t="s">
        <v>258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78">
        <v>1495</v>
      </c>
      <c r="F70" s="79">
        <v>16.52</v>
      </c>
      <c r="G70" s="80">
        <f t="shared" si="1"/>
        <v>24697.399999999998</v>
      </c>
      <c r="H70" s="4" t="s">
        <v>258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78">
        <v>851</v>
      </c>
      <c r="F71" s="79">
        <v>27.76</v>
      </c>
      <c r="G71" s="80">
        <f t="shared" ref="G71:G102" si="2">F71*E71</f>
        <v>23623.760000000002</v>
      </c>
      <c r="H71" s="4" t="s">
        <v>258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78">
        <v>184</v>
      </c>
      <c r="F72" s="79">
        <v>10.35</v>
      </c>
      <c r="G72" s="80">
        <f t="shared" si="2"/>
        <v>1904.3999999999999</v>
      </c>
      <c r="H72" s="4" t="s">
        <v>258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78">
        <v>138</v>
      </c>
      <c r="F73" s="79">
        <v>12.34</v>
      </c>
      <c r="G73" s="80">
        <f t="shared" si="2"/>
        <v>1702.92</v>
      </c>
      <c r="H73" s="4" t="s">
        <v>258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78">
        <v>92</v>
      </c>
      <c r="F74" s="79">
        <v>14.93</v>
      </c>
      <c r="G74" s="80">
        <f t="shared" si="2"/>
        <v>1373.56</v>
      </c>
      <c r="H74" s="4" t="s">
        <v>258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78">
        <v>0</v>
      </c>
      <c r="F75" s="79"/>
      <c r="G75" s="80">
        <f t="shared" si="2"/>
        <v>0</v>
      </c>
      <c r="H75" s="4" t="s">
        <v>256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78">
        <v>0</v>
      </c>
      <c r="F76" s="79"/>
      <c r="G76" s="80">
        <f t="shared" si="2"/>
        <v>0</v>
      </c>
      <c r="H76" s="4" t="s">
        <v>258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/>
      <c r="G77" s="80">
        <f t="shared" si="2"/>
        <v>0</v>
      </c>
      <c r="H77" s="4" t="s">
        <v>257</v>
      </c>
    </row>
    <row r="78" spans="1:8" ht="28.5" customHeight="1" x14ac:dyDescent="0.25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0</v>
      </c>
      <c r="F78" s="79"/>
      <c r="G78" s="80">
        <f t="shared" si="2"/>
        <v>0</v>
      </c>
      <c r="H78" s="4" t="s">
        <v>256</v>
      </c>
    </row>
    <row r="79" spans="1:8" ht="28.5" customHeight="1" x14ac:dyDescent="0.25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0</v>
      </c>
      <c r="F79" s="79"/>
      <c r="G79" s="80">
        <f t="shared" si="2"/>
        <v>0</v>
      </c>
      <c r="H79" s="4" t="s">
        <v>258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/>
      <c r="G80" s="80">
        <f t="shared" si="2"/>
        <v>0</v>
      </c>
      <c r="H80" s="4" t="s">
        <v>257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/>
      <c r="G81" s="80">
        <f t="shared" si="2"/>
        <v>0</v>
      </c>
      <c r="H81" s="4" t="s">
        <v>256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/>
      <c r="G82" s="80">
        <f t="shared" si="2"/>
        <v>0</v>
      </c>
      <c r="H82" s="4" t="s">
        <v>256</v>
      </c>
    </row>
    <row r="83" spans="1:8" ht="28.5" customHeight="1" x14ac:dyDescent="0.25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/>
      <c r="G83" s="80">
        <f t="shared" si="2"/>
        <v>0</v>
      </c>
      <c r="H83" s="4" t="s">
        <v>256</v>
      </c>
    </row>
    <row r="84" spans="1:8" ht="28.5" customHeight="1" x14ac:dyDescent="0.25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/>
      <c r="G84" s="80">
        <f t="shared" si="2"/>
        <v>0</v>
      </c>
      <c r="H84" s="4" t="s">
        <v>258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/>
      <c r="G85" s="80">
        <f t="shared" si="2"/>
        <v>0</v>
      </c>
      <c r="H85" s="4" t="s">
        <v>258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/>
      <c r="G86" s="80">
        <f t="shared" si="2"/>
        <v>0</v>
      </c>
      <c r="H86" s="4" t="s">
        <v>256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/>
      <c r="G87" s="80">
        <f t="shared" si="2"/>
        <v>0</v>
      </c>
      <c r="H87" s="4" t="s">
        <v>257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/>
      <c r="G88" s="80">
        <f t="shared" si="2"/>
        <v>0</v>
      </c>
      <c r="H88" s="4" t="s">
        <v>256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/>
      <c r="G89" s="80">
        <f t="shared" si="2"/>
        <v>0</v>
      </c>
      <c r="H89" s="4" t="s">
        <v>256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78">
        <v>2760</v>
      </c>
      <c r="F90" s="79">
        <v>0.8</v>
      </c>
      <c r="G90" s="80">
        <f t="shared" si="2"/>
        <v>2208</v>
      </c>
      <c r="H90" s="4" t="s">
        <v>258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/>
      <c r="G91" s="80">
        <f t="shared" si="2"/>
        <v>0</v>
      </c>
      <c r="H91" s="4" t="s">
        <v>256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78">
        <v>2208</v>
      </c>
      <c r="F92" s="79">
        <v>7.95</v>
      </c>
      <c r="G92" s="80">
        <f t="shared" si="2"/>
        <v>17553.600000000002</v>
      </c>
      <c r="H92" s="4" t="s">
        <v>256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78">
        <v>184</v>
      </c>
      <c r="F93" s="79">
        <v>9.8000000000000007</v>
      </c>
      <c r="G93" s="80">
        <f t="shared" si="2"/>
        <v>1803.2</v>
      </c>
      <c r="H93" s="4" t="s">
        <v>258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78">
        <v>258</v>
      </c>
      <c r="F94" s="79">
        <v>19.7</v>
      </c>
      <c r="G94" s="80">
        <f t="shared" si="2"/>
        <v>5082.5999999999995</v>
      </c>
      <c r="H94" s="4" t="s">
        <v>257</v>
      </c>
    </row>
    <row r="95" spans="1:8" ht="28.5" customHeight="1" x14ac:dyDescent="0.25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/>
      <c r="G95" s="80">
        <f t="shared" si="2"/>
        <v>0</v>
      </c>
      <c r="H95" s="4" t="s">
        <v>256</v>
      </c>
    </row>
    <row r="96" spans="1:8" ht="28.5" customHeight="1" x14ac:dyDescent="0.25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/>
      <c r="G96" s="80">
        <f t="shared" si="2"/>
        <v>0</v>
      </c>
      <c r="H96" s="4" t="s">
        <v>258</v>
      </c>
    </row>
    <row r="97" spans="1:8" ht="28.5" customHeight="1" x14ac:dyDescent="0.25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0</v>
      </c>
      <c r="F97" s="79"/>
      <c r="G97" s="80">
        <f t="shared" si="2"/>
        <v>0</v>
      </c>
      <c r="H97" s="4" t="s">
        <v>256</v>
      </c>
    </row>
    <row r="98" spans="1:8" ht="28.5" customHeight="1" x14ac:dyDescent="0.25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0</v>
      </c>
      <c r="F98" s="79"/>
      <c r="G98" s="80">
        <f t="shared" si="2"/>
        <v>0</v>
      </c>
      <c r="H98" s="4" t="s">
        <v>258</v>
      </c>
    </row>
    <row r="99" spans="1:8" ht="28.5" customHeight="1" x14ac:dyDescent="0.25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/>
      <c r="G99" s="80">
        <f t="shared" si="2"/>
        <v>0</v>
      </c>
      <c r="H99" s="4" t="s">
        <v>256</v>
      </c>
    </row>
    <row r="100" spans="1:8" ht="28.5" customHeight="1" x14ac:dyDescent="0.25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/>
      <c r="G100" s="80">
        <f t="shared" si="2"/>
        <v>0</v>
      </c>
      <c r="H100" s="4" t="s">
        <v>258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/>
      <c r="G101" s="80">
        <f t="shared" si="2"/>
        <v>0</v>
      </c>
      <c r="H101" s="4" t="s">
        <v>257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78">
        <v>552</v>
      </c>
      <c r="F102" s="79">
        <v>7.95</v>
      </c>
      <c r="G102" s="80">
        <f t="shared" si="2"/>
        <v>4388.4000000000005</v>
      </c>
      <c r="H102" s="4" t="s">
        <v>256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78">
        <v>460</v>
      </c>
      <c r="F103" s="79">
        <v>9.6</v>
      </c>
      <c r="G103" s="80">
        <f t="shared" ref="G103:G134" si="3">F103*E103</f>
        <v>4416</v>
      </c>
      <c r="H103" s="4" t="s">
        <v>258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/>
      <c r="G104" s="80">
        <f t="shared" si="3"/>
        <v>0</v>
      </c>
      <c r="H104" s="4" t="s">
        <v>256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/>
      <c r="G105" s="80">
        <f t="shared" si="3"/>
        <v>0</v>
      </c>
      <c r="H105" s="4" t="s">
        <v>256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78">
        <v>92</v>
      </c>
      <c r="F106" s="79">
        <v>7.95</v>
      </c>
      <c r="G106" s="80">
        <f t="shared" si="3"/>
        <v>731.4</v>
      </c>
      <c r="H106" s="4" t="s">
        <v>256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184</v>
      </c>
      <c r="F107" s="79">
        <v>8.6999999999999993</v>
      </c>
      <c r="G107" s="80">
        <f t="shared" si="3"/>
        <v>1600.8</v>
      </c>
      <c r="H107" s="4" t="s">
        <v>256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/>
      <c r="G108" s="80">
        <f t="shared" si="3"/>
        <v>0</v>
      </c>
      <c r="H108" s="4" t="s">
        <v>256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368</v>
      </c>
      <c r="F109" s="79">
        <v>5.23</v>
      </c>
      <c r="G109" s="80">
        <f t="shared" si="3"/>
        <v>1924.64</v>
      </c>
      <c r="H109" s="4" t="s">
        <v>258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184</v>
      </c>
      <c r="F110" s="79">
        <v>7.95</v>
      </c>
      <c r="G110" s="80">
        <f t="shared" si="3"/>
        <v>1462.8</v>
      </c>
      <c r="H110" s="4" t="s">
        <v>256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/>
      <c r="G111" s="80">
        <f t="shared" si="3"/>
        <v>0</v>
      </c>
      <c r="H111" s="4" t="s">
        <v>256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368</v>
      </c>
      <c r="F112" s="79">
        <v>3.18</v>
      </c>
      <c r="G112" s="80">
        <f t="shared" si="3"/>
        <v>1170.24</v>
      </c>
      <c r="H112" s="4" t="s">
        <v>258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46</v>
      </c>
      <c r="F113" s="79">
        <v>4.87</v>
      </c>
      <c r="G113" s="80">
        <f t="shared" si="3"/>
        <v>224.02</v>
      </c>
      <c r="H113" s="4" t="s">
        <v>258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0</v>
      </c>
      <c r="F114" s="79"/>
      <c r="G114" s="80">
        <f t="shared" si="3"/>
        <v>0</v>
      </c>
      <c r="H114" s="4" t="s">
        <v>258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1610</v>
      </c>
      <c r="F115" s="79">
        <v>4.45</v>
      </c>
      <c r="G115" s="80">
        <f t="shared" si="3"/>
        <v>7164.5</v>
      </c>
      <c r="H115" s="4" t="s">
        <v>256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368</v>
      </c>
      <c r="F116" s="79">
        <v>2.2400000000000002</v>
      </c>
      <c r="G116" s="80">
        <f t="shared" si="3"/>
        <v>824.32</v>
      </c>
      <c r="H116" s="4" t="s">
        <v>256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/>
      <c r="G117" s="80">
        <f t="shared" si="3"/>
        <v>0</v>
      </c>
      <c r="H117" s="4" t="s">
        <v>256</v>
      </c>
    </row>
    <row r="118" spans="1:8" ht="29.25" customHeight="1" x14ac:dyDescent="0.25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368</v>
      </c>
      <c r="F118" s="79">
        <v>11.16</v>
      </c>
      <c r="G118" s="80">
        <f t="shared" si="3"/>
        <v>4106.88</v>
      </c>
      <c r="H118" s="4" t="s">
        <v>259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460</v>
      </c>
      <c r="F119" s="79">
        <v>0.94</v>
      </c>
      <c r="G119" s="80">
        <f t="shared" si="3"/>
        <v>432.4</v>
      </c>
      <c r="H119" s="4" t="s">
        <v>256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184</v>
      </c>
      <c r="F120" s="79">
        <v>7.05</v>
      </c>
      <c r="G120" s="80">
        <f t="shared" si="3"/>
        <v>1297.2</v>
      </c>
      <c r="H120" s="4" t="s">
        <v>256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/>
      <c r="G121" s="80">
        <f t="shared" si="3"/>
        <v>0</v>
      </c>
      <c r="H121" s="4" t="s">
        <v>256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/>
      <c r="G122" s="80">
        <f t="shared" si="3"/>
        <v>0</v>
      </c>
      <c r="H122" s="4" t="s">
        <v>256</v>
      </c>
    </row>
    <row r="123" spans="1:8" ht="29.25" customHeight="1" x14ac:dyDescent="0.25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/>
      <c r="G123" s="80">
        <f t="shared" si="3"/>
        <v>0</v>
      </c>
      <c r="H123" s="4" t="s">
        <v>256</v>
      </c>
    </row>
    <row r="124" spans="1:8" ht="29.25" customHeight="1" x14ac:dyDescent="0.25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/>
      <c r="G124" s="80">
        <f t="shared" si="3"/>
        <v>0</v>
      </c>
      <c r="H124" s="4" t="s">
        <v>258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0</v>
      </c>
      <c r="F125" s="82"/>
      <c r="G125" s="80">
        <f t="shared" si="3"/>
        <v>0</v>
      </c>
      <c r="H125" s="4" t="s">
        <v>258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/>
      <c r="G126" s="80">
        <f t="shared" si="3"/>
        <v>0</v>
      </c>
      <c r="H126" s="4" t="s">
        <v>258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1840</v>
      </c>
      <c r="F127" s="82">
        <v>1.59</v>
      </c>
      <c r="G127" s="80">
        <f t="shared" si="3"/>
        <v>2925.6000000000004</v>
      </c>
      <c r="H127" s="4" t="s">
        <v>256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3680</v>
      </c>
      <c r="F128" s="82">
        <v>0.8</v>
      </c>
      <c r="G128" s="80">
        <f t="shared" si="3"/>
        <v>2944</v>
      </c>
      <c r="H128" s="4" t="s">
        <v>256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/>
      <c r="G129" s="80">
        <f t="shared" si="3"/>
        <v>0</v>
      </c>
      <c r="H129" s="4" t="s">
        <v>256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184</v>
      </c>
      <c r="F130" s="82">
        <v>7.95</v>
      </c>
      <c r="G130" s="80">
        <f t="shared" si="3"/>
        <v>1462.8</v>
      </c>
      <c r="H130" s="4" t="s">
        <v>256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/>
      <c r="G131" s="80">
        <f t="shared" si="3"/>
        <v>0</v>
      </c>
      <c r="H131" s="4" t="s">
        <v>258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0</v>
      </c>
      <c r="F132" s="82"/>
      <c r="G132" s="80">
        <f t="shared" si="3"/>
        <v>0</v>
      </c>
      <c r="H132" s="4" t="s">
        <v>258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/>
      <c r="G133" s="80">
        <f t="shared" si="3"/>
        <v>0</v>
      </c>
      <c r="H133" s="4" t="s">
        <v>256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/>
      <c r="G134" s="80">
        <f t="shared" si="3"/>
        <v>0</v>
      </c>
      <c r="H134" s="4" t="s">
        <v>256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0</v>
      </c>
      <c r="F135" s="82"/>
      <c r="G135" s="80">
        <f t="shared" ref="G135" si="4">F135*E135</f>
        <v>0</v>
      </c>
      <c r="H135" s="4" t="s">
        <v>256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0</v>
      </c>
      <c r="F136" s="82"/>
      <c r="G136" s="80">
        <f t="shared" ref="G136:G139" si="5">F136*E136</f>
        <v>0</v>
      </c>
      <c r="H136" s="4" t="s">
        <v>258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0</v>
      </c>
      <c r="F137" s="82"/>
      <c r="G137" s="80">
        <f t="shared" si="5"/>
        <v>0</v>
      </c>
      <c r="H137" s="4" t="s">
        <v>258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/>
      <c r="G138" s="80">
        <f t="shared" si="5"/>
        <v>0</v>
      </c>
      <c r="H138" s="4" t="s">
        <v>256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1472</v>
      </c>
      <c r="F139" s="82">
        <v>7.95</v>
      </c>
      <c r="G139" s="80">
        <f t="shared" si="5"/>
        <v>11702.4</v>
      </c>
      <c r="H139" s="4" t="s">
        <v>256</v>
      </c>
    </row>
    <row r="140" spans="1:10" s="40" customFormat="1" ht="17.25" customHeight="1" x14ac:dyDescent="0.25">
      <c r="A140" s="97" t="s">
        <v>234</v>
      </c>
      <c r="B140" s="97"/>
      <c r="C140" s="41"/>
      <c r="D140" s="42"/>
      <c r="E140" s="43"/>
      <c r="F140" s="44"/>
      <c r="G140" s="73">
        <f>SUM(G7:G139)</f>
        <v>469457.00000000006</v>
      </c>
    </row>
    <row r="141" spans="1:10" ht="26.25" customHeight="1" x14ac:dyDescent="0.2">
      <c r="A141" s="100" t="s">
        <v>196</v>
      </c>
      <c r="B141" s="101"/>
      <c r="C141" s="101"/>
      <c r="D141" s="101"/>
      <c r="E141" s="101"/>
      <c r="F141" s="101"/>
      <c r="G141" s="101"/>
      <c r="H141" s="101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 x14ac:dyDescent="0.2">
      <c r="B143" s="47" t="s">
        <v>2</v>
      </c>
      <c r="C143" s="102" t="s">
        <v>268</v>
      </c>
      <c r="D143" s="102"/>
      <c r="E143" s="102"/>
      <c r="F143" s="103"/>
      <c r="H143" s="75"/>
      <c r="J143" s="22"/>
    </row>
    <row r="144" spans="1:10" ht="15.75" customHeight="1" x14ac:dyDescent="0.2">
      <c r="B144" s="48" t="s">
        <v>27</v>
      </c>
      <c r="C144" s="104" t="s">
        <v>235</v>
      </c>
      <c r="D144" s="104"/>
      <c r="E144" s="104"/>
      <c r="F144" s="105"/>
      <c r="H144" s="75"/>
      <c r="J144" s="22"/>
    </row>
    <row r="145" spans="2:6" ht="32.25" customHeight="1" x14ac:dyDescent="0.2">
      <c r="B145" s="107"/>
      <c r="C145" s="106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07"/>
      <c r="C146" s="106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469024</v>
      </c>
      <c r="E147" s="53">
        <f>IF(C144="áno",D147*0.2,0)</f>
        <v>93804.800000000003</v>
      </c>
      <c r="F147" s="54">
        <f>D147+E147</f>
        <v>562828.80000000005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98" t="s">
        <v>268</v>
      </c>
      <c r="D149" s="99"/>
      <c r="E149" s="34"/>
      <c r="F149" s="34"/>
    </row>
    <row r="150" spans="2:6" ht="15.75" x14ac:dyDescent="0.25">
      <c r="B150" s="13" t="s">
        <v>3</v>
      </c>
      <c r="C150" s="98" t="s">
        <v>269</v>
      </c>
      <c r="D150" s="99"/>
      <c r="E150" s="34"/>
      <c r="F150" s="34"/>
    </row>
    <row r="151" spans="2:6" ht="15.75" customHeight="1" x14ac:dyDescent="0.25">
      <c r="B151" s="33" t="s">
        <v>25</v>
      </c>
      <c r="C151" s="98" t="s">
        <v>270</v>
      </c>
      <c r="D151" s="99"/>
      <c r="E151" s="34"/>
      <c r="F151" s="34"/>
    </row>
    <row r="152" spans="2:6" ht="15.75" customHeight="1" x14ac:dyDescent="0.25">
      <c r="B152" s="17" t="s">
        <v>212</v>
      </c>
      <c r="C152" s="98"/>
      <c r="D152" s="99"/>
      <c r="E152" s="34"/>
      <c r="F152" s="34"/>
    </row>
    <row r="153" spans="2:6" ht="15.75" customHeight="1" x14ac:dyDescent="0.25">
      <c r="B153" s="17" t="s">
        <v>213</v>
      </c>
      <c r="C153" s="98"/>
      <c r="D153" s="99"/>
      <c r="E153" s="34"/>
      <c r="F153" s="34"/>
    </row>
    <row r="154" spans="2:6" ht="15.75" customHeight="1" x14ac:dyDescent="0.25">
      <c r="B154" s="17" t="s">
        <v>214</v>
      </c>
      <c r="C154" s="98"/>
      <c r="D154" s="99"/>
      <c r="E154" s="34"/>
      <c r="F154" s="34"/>
    </row>
    <row r="155" spans="2:6" ht="15.75" customHeight="1" x14ac:dyDescent="0.25">
      <c r="B155" s="17" t="s">
        <v>215</v>
      </c>
      <c r="C155" s="98"/>
      <c r="D155" s="99"/>
      <c r="E155" s="34"/>
      <c r="F155" s="34"/>
    </row>
    <row r="156" spans="2:6" ht="15.75" customHeight="1" x14ac:dyDescent="0.25">
      <c r="B156" s="17" t="s">
        <v>210</v>
      </c>
      <c r="C156" s="98" t="s">
        <v>270</v>
      </c>
      <c r="D156" s="99"/>
      <c r="E156" s="34"/>
      <c r="F156" s="34"/>
    </row>
    <row r="157" spans="2:6" ht="15.75" customHeight="1" x14ac:dyDescent="0.25">
      <c r="B157" s="17" t="s">
        <v>211</v>
      </c>
      <c r="C157" s="98">
        <v>917112085</v>
      </c>
      <c r="D157" s="99"/>
      <c r="E157" s="34"/>
      <c r="F157" s="34"/>
    </row>
    <row r="158" spans="2:6" ht="15.75" customHeight="1" x14ac:dyDescent="0.25">
      <c r="B158" s="17" t="s">
        <v>216</v>
      </c>
      <c r="C158" s="98" t="s">
        <v>271</v>
      </c>
      <c r="D158" s="99"/>
      <c r="E158" s="34"/>
      <c r="F158" s="34"/>
    </row>
    <row r="159" spans="2:6" ht="15.75" customHeight="1" x14ac:dyDescent="0.25">
      <c r="B159" s="33" t="s">
        <v>24</v>
      </c>
      <c r="C159" s="113">
        <v>44916</v>
      </c>
      <c r="D159" s="99"/>
      <c r="E159" s="34"/>
      <c r="F159" s="34"/>
    </row>
    <row r="160" spans="2:6" ht="15.75" x14ac:dyDescent="0.25">
      <c r="B160" s="33" t="s">
        <v>26</v>
      </c>
      <c r="C160" s="98" t="s">
        <v>270</v>
      </c>
      <c r="D160" s="99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111" t="s">
        <v>233</v>
      </c>
      <c r="D165" s="112"/>
      <c r="E165" s="45" t="s">
        <v>236</v>
      </c>
      <c r="F165" s="45" t="s">
        <v>237</v>
      </c>
      <c r="G165" s="45" t="s">
        <v>238</v>
      </c>
    </row>
    <row r="166" spans="2:7" ht="15" customHeight="1" x14ac:dyDescent="0.25">
      <c r="B166"/>
      <c r="C166" s="109" t="s">
        <v>232</v>
      </c>
      <c r="D166" s="110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369224.73000000004</v>
      </c>
      <c r="F166" s="88">
        <v>369224</v>
      </c>
      <c r="G166" s="77">
        <f>ROUND(F166/E166,3)</f>
        <v>1</v>
      </c>
    </row>
    <row r="167" spans="2:7" ht="26.25" customHeight="1" x14ac:dyDescent="0.25">
      <c r="B167"/>
      <c r="C167" s="95" t="s">
        <v>239</v>
      </c>
      <c r="D167" s="96"/>
      <c r="E167" s="86">
        <f>SUBTOTAL(9,G40,G53,G54,G57,G59,G61,G64,G66,G68,G69,G70,G71,G72,G73,G74,G76,G79,G84,G85,G90,G93,G96,G98,G100,G103,G109,G112,G113,G114,G124,G125,G126,G131,G132,G136,G137)</f>
        <v>90372.99</v>
      </c>
      <c r="F167" s="88">
        <v>90000</v>
      </c>
      <c r="G167" s="77">
        <f t="shared" ref="G167:G169" si="6">ROUND(F167/E167,3)</f>
        <v>0.996</v>
      </c>
    </row>
    <row r="168" spans="2:7" ht="25.5" customHeight="1" x14ac:dyDescent="0.25">
      <c r="B168"/>
      <c r="C168" s="93" t="s">
        <v>240</v>
      </c>
      <c r="D168" s="94"/>
      <c r="E168" s="86">
        <f>SUBTOTAL(9,G15,G16,G24,G26,G27,G33,G34,G77,G80,G87,G94,G101)</f>
        <v>5752.4</v>
      </c>
      <c r="F168" s="88">
        <v>5700</v>
      </c>
      <c r="G168" s="77">
        <f t="shared" si="6"/>
        <v>0.99099999999999999</v>
      </c>
    </row>
    <row r="169" spans="2:7" ht="15" customHeight="1" x14ac:dyDescent="0.25">
      <c r="B169"/>
      <c r="C169" s="91" t="s">
        <v>241</v>
      </c>
      <c r="D169" s="92"/>
      <c r="E169" s="86">
        <f>SUBTOTAL(9,G118)</f>
        <v>4106.88</v>
      </c>
      <c r="F169" s="88">
        <v>4100</v>
      </c>
      <c r="G169" s="77">
        <f t="shared" si="6"/>
        <v>0.998</v>
      </c>
    </row>
    <row r="170" spans="2:7" ht="15" x14ac:dyDescent="0.25">
      <c r="B170"/>
      <c r="C170" s="89" t="s">
        <v>234</v>
      </c>
      <c r="D170" s="90"/>
      <c r="E170" s="87">
        <f>SUM(E166:E169)</f>
        <v>469457.00000000006</v>
      </c>
      <c r="F170" s="87">
        <f>SUM(F166:F169)</f>
        <v>469024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uzrcmQlIl54XXQ6k85MNkuWcXWwTrWN5lXD2ay2D1JYiAZQae5Ndwt7G6lmGtgU0Z9zkwLPWklgvH3KGTFiXog==" saltValue="7RIp00GQ50Ix+wCRHSJMiw==" spinCount="100000" sheet="1" objects="1" scenarios="1"/>
  <autoFilter ref="A6:J141"/>
  <mergeCells count="27">
    <mergeCell ref="C3:E3"/>
    <mergeCell ref="A2:B3"/>
    <mergeCell ref="A4:B4"/>
    <mergeCell ref="C166:D166"/>
    <mergeCell ref="C165:D165"/>
    <mergeCell ref="C154:D154"/>
    <mergeCell ref="C155:D155"/>
    <mergeCell ref="C156:D156"/>
    <mergeCell ref="C157:D157"/>
    <mergeCell ref="C158:D158"/>
    <mergeCell ref="C159:D159"/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2" manualBreakCount="2">
    <brk id="115" max="6" man="1"/>
    <brk id="13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boris.lech</cp:lastModifiedBy>
  <cp:lastPrinted>2022-12-21T08:46:14Z</cp:lastPrinted>
  <dcterms:created xsi:type="dcterms:W3CDTF">2012-03-14T10:26:47Z</dcterms:created>
  <dcterms:modified xsi:type="dcterms:W3CDTF">2022-12-21T08:50:25Z</dcterms:modified>
</cp:coreProperties>
</file>